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90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<sst xmlns="http://schemas.openxmlformats.org/spreadsheetml/2006/main" count="110" uniqueCount="79">
  <si>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>Revenue</t>
  </si>
  <si>
    <t>Total</t>
  </si>
  <si>
    <t>Dues</t>
  </si>
  <si>
    <t>2 Practice Only x $50</t>
  </si>
  <si>
    <t>Fundraising</t>
  </si>
  <si>
    <t>Donations</t>
  </si>
  <si>
    <t>Sponsorships</t>
  </si>
  <si>
    <t>Total Revenue</t>
  </si>
  <si>
    <t>National Dues</t>
  </si>
  <si>
    <t>League Dues</t>
  </si>
  <si>
    <t>Referee/Officials Fees</t>
  </si>
  <si>
    <t>Date / Opponent</t>
  </si>
  <si>
    <t>Entry Fees</t>
  </si>
  <si>
    <t>Date / Event</t>
  </si>
  <si>
    <t>Regionals</t>
  </si>
  <si>
    <t>Date / Event / Location</t>
  </si>
  <si>
    <t>Nationals</t>
  </si>
  <si>
    <t>Competition Expenses</t>
  </si>
  <si>
    <t>Travel Expenses</t>
  </si>
  <si>
    <t>Date/ Event</t>
  </si>
  <si>
    <t>Transportation Type</t>
  </si>
  <si>
    <t>Rental Cost/Mileage</t>
  </si>
  <si>
    <t>Lodging</t>
  </si>
  <si>
    <t>Rate x Rooms x Nights</t>
  </si>
  <si>
    <t>Total Competition Expenses</t>
  </si>
  <si>
    <t>Total Travel Expenses</t>
  </si>
  <si>
    <t>Equipment Expenses</t>
  </si>
  <si>
    <t>Team Equipment</t>
  </si>
  <si>
    <t>Goals</t>
  </si>
  <si>
    <t>Balls</t>
  </si>
  <si>
    <t>Nets</t>
  </si>
  <si>
    <t>Uniforms</t>
  </si>
  <si>
    <t>Jerseys</t>
  </si>
  <si>
    <t>Shorts</t>
  </si>
  <si>
    <t>Coaches</t>
  </si>
  <si>
    <t>Name: John Doe</t>
  </si>
  <si>
    <t>Head Coach</t>
  </si>
  <si>
    <t>Name:</t>
  </si>
  <si>
    <t>Assistant Coach</t>
  </si>
  <si>
    <t>Total Coaching Expense</t>
  </si>
  <si>
    <t>Photocopies</t>
  </si>
  <si>
    <t>Postage</t>
  </si>
  <si>
    <t>Office Supplies</t>
  </si>
  <si>
    <t>T-shirts</t>
  </si>
  <si>
    <t>Banners</t>
  </si>
  <si>
    <t>Total Promotion/Marketing Expenses</t>
  </si>
  <si>
    <t>Promotion/Marketing Expenses</t>
  </si>
  <si>
    <t>Total Expenses</t>
  </si>
  <si>
    <r>
      <t>Team Name</t>
    </r>
    <r>
      <rPr>
        <sz val="10"/>
        <rFont val="Arial"/>
        <family val="0"/>
      </rPr>
      <t>: Any Club</t>
    </r>
  </si>
  <si>
    <t>Club Sports Budget Worksheet</t>
  </si>
  <si>
    <t>SAMPLE</t>
  </si>
  <si>
    <t>Club Sports Allocation</t>
  </si>
  <si>
    <t xml:space="preserve">Association: </t>
  </si>
  <si>
    <t>Affiliation/Insurance Expenses</t>
  </si>
  <si>
    <t>Total Aff./Insur. Expenses</t>
  </si>
  <si>
    <t>Liability Insurance</t>
  </si>
  <si>
    <t xml:space="preserve">(If not already covered by your </t>
  </si>
  <si>
    <t>Association Fees)</t>
  </si>
  <si>
    <t xml:space="preserve">Insurance </t>
  </si>
  <si>
    <t>Event Type &amp; Date</t>
  </si>
  <si>
    <t>Name 3 &amp; Date</t>
  </si>
  <si>
    <t>Company 1 &amp; Date</t>
  </si>
  <si>
    <t>Company 2 &amp; Date</t>
  </si>
  <si>
    <r>
      <t># of Members</t>
    </r>
    <r>
      <rPr>
        <sz val="10"/>
        <rFont val="Arial"/>
        <family val="0"/>
      </rPr>
      <t>: any</t>
    </r>
  </si>
  <si>
    <t>20 Full Members x $100 (Fall)</t>
  </si>
  <si>
    <t>20 Full Members x $100 (Spring)</t>
  </si>
  <si>
    <t>TOTAL EXPENSES</t>
  </si>
  <si>
    <t>Posters</t>
  </si>
  <si>
    <t>Security for Giants Game Spring 2015</t>
  </si>
  <si>
    <t>Car Wash May 26, 2015</t>
  </si>
  <si>
    <t>Canon Family Feb. 13, 2015</t>
  </si>
  <si>
    <t>James Wood March 12, 2015</t>
  </si>
  <si>
    <t>Net Profit</t>
  </si>
  <si>
    <t>UC Davis</t>
  </si>
  <si>
    <t>EstimateTotal</t>
  </si>
  <si>
    <t>ACTUALS</t>
  </si>
  <si>
    <r>
      <t>Year</t>
    </r>
    <r>
      <rPr>
        <sz val="10"/>
        <rFont val="Arial"/>
        <family val="0"/>
      </rPr>
      <t>: 2016 - 2017</t>
    </r>
  </si>
  <si>
    <t>Chase Bank Starting Amount</t>
  </si>
  <si>
    <t>Allocation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</si>
</sst>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ashDot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Dot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ash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Dot"/>
      <bottom style="medium"/>
    </border>
    <border>
      <left style="medium"/>
      <right>
        <color indexed="63"/>
      </right>
      <top style="dashDot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Dot"/>
    </border>
    <border>
      <left style="medium"/>
      <right>
        <color indexed="63"/>
      </right>
      <top style="dashDot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Dot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44" fontId="0" fillId="0" borderId="0" xfId="44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3" xfId="44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16" xfId="44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9" xfId="44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22" xfId="44" applyBorder="1" applyAlignment="1">
      <alignment/>
    </xf>
    <xf numFmtId="0" fontId="0" fillId="24" borderId="23" xfId="0" applyFill="1" applyBorder="1" applyAlignment="1">
      <alignment/>
    </xf>
    <xf numFmtId="0" fontId="0" fillId="24" borderId="0" xfId="0" applyFill="1" applyBorder="1" applyAlignment="1">
      <alignment/>
    </xf>
    <xf numFmtId="44" fontId="0" fillId="24" borderId="0" xfId="44" applyFill="1" applyBorder="1" applyAlignment="1">
      <alignment/>
    </xf>
    <xf numFmtId="0" fontId="0" fillId="0" borderId="24" xfId="0" applyBorder="1" applyAlignment="1">
      <alignment/>
    </xf>
    <xf numFmtId="44" fontId="0" fillId="0" borderId="25" xfId="44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24" borderId="27" xfId="0" applyFill="1" applyBorder="1" applyAlignment="1">
      <alignment/>
    </xf>
    <xf numFmtId="44" fontId="0" fillId="24" borderId="28" xfId="44" applyFill="1" applyBorder="1" applyAlignment="1">
      <alignment/>
    </xf>
    <xf numFmtId="0" fontId="0" fillId="0" borderId="29" xfId="0" applyBorder="1" applyAlignment="1">
      <alignment/>
    </xf>
    <xf numFmtId="44" fontId="0" fillId="0" borderId="30" xfId="44" applyBorder="1" applyAlignment="1">
      <alignment/>
    </xf>
    <xf numFmtId="0" fontId="0" fillId="0" borderId="31" xfId="0" applyBorder="1" applyAlignment="1">
      <alignment/>
    </xf>
    <xf numFmtId="44" fontId="0" fillId="0" borderId="31" xfId="44" applyBorder="1" applyAlignment="1">
      <alignment/>
    </xf>
    <xf numFmtId="0" fontId="0" fillId="24" borderId="32" xfId="0" applyFill="1" applyBorder="1" applyAlignment="1">
      <alignment/>
    </xf>
    <xf numFmtId="44" fontId="0" fillId="24" borderId="32" xfId="44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ill="1" applyBorder="1" applyAlignment="1">
      <alignment/>
    </xf>
    <xf numFmtId="0" fontId="4" fillId="0" borderId="33" xfId="0" applyFont="1" applyBorder="1" applyAlignment="1">
      <alignment/>
    </xf>
    <xf numFmtId="44" fontId="4" fillId="0" borderId="34" xfId="44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24" borderId="37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44" fontId="4" fillId="24" borderId="32" xfId="44" applyFont="1" applyFill="1" applyBorder="1" applyAlignment="1">
      <alignment/>
    </xf>
    <xf numFmtId="0" fontId="0" fillId="0" borderId="38" xfId="0" applyBorder="1" applyAlignment="1">
      <alignment/>
    </xf>
    <xf numFmtId="44" fontId="0" fillId="0" borderId="39" xfId="44" applyBorder="1" applyAlignment="1">
      <alignment/>
    </xf>
    <xf numFmtId="44" fontId="0" fillId="0" borderId="21" xfId="44" applyBorder="1" applyAlignment="1">
      <alignment/>
    </xf>
    <xf numFmtId="0" fontId="0" fillId="0" borderId="15" xfId="0" applyFill="1" applyBorder="1" applyAlignment="1">
      <alignment/>
    </xf>
    <xf numFmtId="44" fontId="4" fillId="24" borderId="40" xfId="44" applyFont="1" applyFill="1" applyBorder="1" applyAlignment="1">
      <alignment/>
    </xf>
    <xf numFmtId="0" fontId="0" fillId="0" borderId="0" xfId="0" applyFill="1" applyAlignment="1">
      <alignment horizontal="right"/>
    </xf>
    <xf numFmtId="44" fontId="4" fillId="0" borderId="41" xfId="44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4" fontId="0" fillId="0" borderId="44" xfId="44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 horizontal="center"/>
    </xf>
    <xf numFmtId="44" fontId="0" fillId="24" borderId="25" xfId="44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44" fontId="0" fillId="24" borderId="16" xfId="44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44" fontId="0" fillId="24" borderId="39" xfId="44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43" xfId="0" applyFill="1" applyBorder="1" applyAlignment="1">
      <alignment/>
    </xf>
    <xf numFmtId="44" fontId="0" fillId="0" borderId="45" xfId="44" applyBorder="1" applyAlignment="1">
      <alignment/>
    </xf>
    <xf numFmtId="44" fontId="0" fillId="24" borderId="13" xfId="44" applyFill="1" applyBorder="1" applyAlignment="1">
      <alignment/>
    </xf>
    <xf numFmtId="44" fontId="0" fillId="24" borderId="19" xfId="44" applyFill="1" applyBorder="1" applyAlignment="1">
      <alignment/>
    </xf>
    <xf numFmtId="0" fontId="0" fillId="24" borderId="42" xfId="0" applyFill="1" applyBorder="1" applyAlignment="1">
      <alignment/>
    </xf>
    <xf numFmtId="44" fontId="0" fillId="24" borderId="44" xfId="44" applyFill="1" applyBorder="1" applyAlignment="1">
      <alignment/>
    </xf>
    <xf numFmtId="0" fontId="4" fillId="0" borderId="41" xfId="0" applyFont="1" applyBorder="1" applyAlignment="1">
      <alignment/>
    </xf>
    <xf numFmtId="0" fontId="4" fillId="24" borderId="40" xfId="0" applyFont="1" applyFill="1" applyBorder="1" applyAlignment="1">
      <alignment/>
    </xf>
    <xf numFmtId="44" fontId="0" fillId="0" borderId="46" xfId="44" applyBorder="1" applyAlignment="1">
      <alignment/>
    </xf>
    <xf numFmtId="44" fontId="0" fillId="0" borderId="47" xfId="44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24" borderId="5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24" borderId="23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Border="1" applyAlignment="1">
      <alignment/>
    </xf>
    <xf numFmtId="0" fontId="0" fillId="0" borderId="48" xfId="0" applyBorder="1" applyAlignment="1">
      <alignment/>
    </xf>
    <xf numFmtId="0" fontId="0" fillId="24" borderId="52" xfId="0" applyFill="1" applyBorder="1" applyAlignment="1">
      <alignment/>
    </xf>
    <xf numFmtId="0" fontId="0" fillId="0" borderId="47" xfId="0" applyBorder="1" applyAlignment="1">
      <alignment/>
    </xf>
    <xf numFmtId="44" fontId="4" fillId="0" borderId="48" xfId="44" applyFont="1" applyBorder="1" applyAlignment="1">
      <alignment horizontal="center"/>
    </xf>
    <xf numFmtId="44" fontId="0" fillId="0" borderId="48" xfId="44" applyBorder="1" applyAlignment="1">
      <alignment/>
    </xf>
    <xf numFmtId="44" fontId="0" fillId="0" borderId="53" xfId="44" applyBorder="1" applyAlignment="1">
      <alignment/>
    </xf>
    <xf numFmtId="44" fontId="0" fillId="0" borderId="54" xfId="44" applyBorder="1" applyAlignment="1">
      <alignment/>
    </xf>
    <xf numFmtId="44" fontId="0" fillId="24" borderId="55" xfId="44" applyFill="1" applyBorder="1" applyAlignment="1">
      <alignment/>
    </xf>
    <xf numFmtId="44" fontId="0" fillId="0" borderId="56" xfId="44" applyBorder="1" applyAlignment="1">
      <alignment/>
    </xf>
    <xf numFmtId="44" fontId="0" fillId="0" borderId="57" xfId="44" applyBorder="1" applyAlignment="1">
      <alignment/>
    </xf>
    <xf numFmtId="44" fontId="0" fillId="0" borderId="41" xfId="44" applyBorder="1" applyAlignment="1">
      <alignment/>
    </xf>
    <xf numFmtId="44" fontId="4" fillId="24" borderId="33" xfId="44" applyFont="1" applyFill="1" applyBorder="1" applyAlignment="1">
      <alignment/>
    </xf>
    <xf numFmtId="44" fontId="0" fillId="0" borderId="50" xfId="44" applyBorder="1" applyAlignment="1">
      <alignment/>
    </xf>
    <xf numFmtId="44" fontId="0" fillId="0" borderId="58" xfId="44" applyBorder="1" applyAlignment="1">
      <alignment/>
    </xf>
    <xf numFmtId="44" fontId="4" fillId="24" borderId="55" xfId="44" applyFont="1" applyFill="1" applyBorder="1" applyAlignment="1">
      <alignment/>
    </xf>
    <xf numFmtId="44" fontId="0" fillId="24" borderId="48" xfId="44" applyFill="1" applyBorder="1" applyAlignment="1">
      <alignment/>
    </xf>
    <xf numFmtId="44" fontId="0" fillId="24" borderId="53" xfId="44" applyFill="1" applyBorder="1" applyAlignment="1">
      <alignment/>
    </xf>
    <xf numFmtId="44" fontId="0" fillId="24" borderId="43" xfId="44" applyFill="1" applyBorder="1" applyAlignment="1">
      <alignment/>
    </xf>
    <xf numFmtId="44" fontId="0" fillId="0" borderId="43" xfId="44" applyBorder="1" applyAlignment="1">
      <alignment/>
    </xf>
    <xf numFmtId="44" fontId="4" fillId="0" borderId="41" xfId="44" applyFont="1" applyBorder="1" applyAlignment="1">
      <alignment horizontal="center"/>
    </xf>
    <xf numFmtId="44" fontId="0" fillId="0" borderId="41" xfId="44" applyFont="1" applyBorder="1" applyAlignment="1">
      <alignment horizontal="center"/>
    </xf>
    <xf numFmtId="44" fontId="0" fillId="0" borderId="31" xfId="44" applyFont="1" applyBorder="1" applyAlignment="1">
      <alignment/>
    </xf>
    <xf numFmtId="164" fontId="0" fillId="24" borderId="32" xfId="44" applyNumberFormat="1" applyFont="1" applyFill="1" applyBorder="1" applyAlignment="1">
      <alignment/>
    </xf>
    <xf numFmtId="0" fontId="0" fillId="0" borderId="47" xfId="0" applyBorder="1" applyAlignment="1">
      <alignment horizontal="center"/>
    </xf>
    <xf numFmtId="44" fontId="0" fillId="0" borderId="54" xfId="44" applyBorder="1" applyAlignment="1">
      <alignment horizontal="center"/>
    </xf>
    <xf numFmtId="44" fontId="0" fillId="0" borderId="47" xfId="0" applyNumberForma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4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I17" sqref="I17"/>
    </sheetView>
  </sheetViews>
  <sheetFormatPr defaultColWidth="8.8515625" defaultRowHeight="12.75"/>
  <cols>
    <col min="1" max="1" width="3.140625" style="0" customWidth="1"/>
    <col min="2" max="2" width="27.7109375" style="0" customWidth="1"/>
    <col min="3" max="3" width="33.421875" style="0" customWidth="1"/>
    <col min="4" max="4" width="11.421875" style="0" customWidth="1"/>
    <col min="5" max="5" width="14.57421875" style="0" bestFit="1" customWidth="1"/>
    <col min="6" max="6" width="10.28125" style="0" bestFit="1" customWidth="1"/>
  </cols>
  <sheetData>
    <row r="1" spans="1:5" ht="23.25">
      <c r="A1" s="1"/>
      <c r="C1" s="79" t="s">
        <v>73</v>
      </c>
      <c r="D1" s="2"/>
      <c r="E1" s="2"/>
    </row>
    <row r="2" spans="1:5" ht="13.5" thickBot="1">
      <c r="A2" s="1"/>
      <c r="D2" s="2"/>
      <c r="E2" s="2"/>
    </row>
    <row r="3" spans="1:5" ht="21" thickBot="1">
      <c r="A3" s="3"/>
      <c r="B3" s="116" t="s">
        <v>49</v>
      </c>
      <c r="C3" s="116"/>
      <c r="D3" s="116"/>
      <c r="E3" s="116"/>
    </row>
    <row r="4" spans="1:5" ht="12.75">
      <c r="A4" s="1"/>
      <c r="C4" s="4" t="s">
        <v>50</v>
      </c>
      <c r="D4" s="2"/>
      <c r="E4" s="2"/>
    </row>
    <row r="5" spans="1:5" ht="13.5" thickBot="1">
      <c r="A5" s="1"/>
      <c r="D5" s="2"/>
      <c r="E5" s="2"/>
    </row>
    <row r="6" spans="1:5" ht="13.5" thickBot="1">
      <c r="A6" s="1"/>
      <c r="B6" s="5" t="s">
        <v>48</v>
      </c>
      <c r="C6" s="5" t="s">
        <v>76</v>
      </c>
      <c r="D6" s="112" t="s">
        <v>63</v>
      </c>
      <c r="E6" s="113"/>
    </row>
    <row r="7" spans="1:5" ht="13.5" thickBot="1">
      <c r="A7" s="1"/>
      <c r="D7" s="2"/>
      <c r="E7" s="2"/>
    </row>
    <row r="8" spans="1:6" ht="13.5" thickBot="1">
      <c r="A8" s="6"/>
      <c r="B8" s="7" t="s">
        <v>0</v>
      </c>
      <c r="C8" s="114"/>
      <c r="D8" s="115"/>
      <c r="E8" s="89" t="s">
        <v>74</v>
      </c>
      <c r="F8" s="117" t="s">
        <v>75</v>
      </c>
    </row>
    <row r="9" spans="1:6" ht="12.75">
      <c r="A9" s="1"/>
      <c r="B9" s="8" t="s">
        <v>2</v>
      </c>
      <c r="C9" s="9" t="s">
        <v>64</v>
      </c>
      <c r="D9" s="10">
        <v>2000</v>
      </c>
      <c r="E9" s="90"/>
      <c r="F9" s="109">
        <v>1500</v>
      </c>
    </row>
    <row r="10" spans="1:6" ht="12.75">
      <c r="A10" s="1"/>
      <c r="B10" s="11"/>
      <c r="C10" s="9" t="s">
        <v>65</v>
      </c>
      <c r="D10" s="13">
        <v>2000</v>
      </c>
      <c r="E10" s="91"/>
      <c r="F10" s="109">
        <v>1400</v>
      </c>
    </row>
    <row r="11" spans="1:6" ht="12.75">
      <c r="A11" s="1"/>
      <c r="B11" s="14"/>
      <c r="C11" s="12" t="s">
        <v>3</v>
      </c>
      <c r="D11" s="13">
        <v>100</v>
      </c>
      <c r="E11" s="91"/>
      <c r="F11" s="109">
        <v>50</v>
      </c>
    </row>
    <row r="12" spans="1:6" ht="12.75">
      <c r="A12" s="1"/>
      <c r="B12" s="17"/>
      <c r="C12" s="18"/>
      <c r="D12" s="19"/>
      <c r="E12" s="92">
        <f>SUM(D9,D10,D11)</f>
        <v>4100</v>
      </c>
      <c r="F12" s="110">
        <f>SUM(F9:F11)</f>
        <v>2950</v>
      </c>
    </row>
    <row r="13" spans="1:6" ht="13.5" thickBot="1">
      <c r="A13" s="1"/>
      <c r="B13" s="20"/>
      <c r="C13" s="21"/>
      <c r="D13" s="22"/>
      <c r="E13" s="93"/>
      <c r="F13" s="109"/>
    </row>
    <row r="14" spans="2:6" ht="12.75">
      <c r="B14" s="8" t="s">
        <v>4</v>
      </c>
      <c r="C14" s="23" t="s">
        <v>68</v>
      </c>
      <c r="D14" s="24">
        <v>1000</v>
      </c>
      <c r="E14" s="90"/>
      <c r="F14" s="109">
        <v>1200</v>
      </c>
    </row>
    <row r="15" spans="2:6" ht="12.75">
      <c r="B15" s="11"/>
      <c r="C15" s="12" t="s">
        <v>69</v>
      </c>
      <c r="D15" s="13">
        <v>321.49</v>
      </c>
      <c r="E15" s="91"/>
      <c r="F15" s="109">
        <v>400</v>
      </c>
    </row>
    <row r="16" spans="2:6" ht="12.75">
      <c r="B16" s="14"/>
      <c r="C16" s="25" t="s">
        <v>59</v>
      </c>
      <c r="D16" s="16"/>
      <c r="E16" s="94"/>
      <c r="F16" s="109"/>
    </row>
    <row r="17" spans="2:6" ht="12.75">
      <c r="B17" s="17"/>
      <c r="C17" s="26"/>
      <c r="D17" s="19"/>
      <c r="E17" s="95">
        <f>SUM(D14,D15,D16)</f>
        <v>1321.49</v>
      </c>
      <c r="F17" s="109">
        <f>SUM(F14:F16)</f>
        <v>1600</v>
      </c>
    </row>
    <row r="18" spans="2:6" ht="13.5" thickBot="1">
      <c r="B18" s="20"/>
      <c r="C18" s="87"/>
      <c r="D18" s="22"/>
      <c r="E18" s="93"/>
      <c r="F18" s="109"/>
    </row>
    <row r="19" spans="2:6" ht="12.75">
      <c r="B19" s="86" t="s">
        <v>51</v>
      </c>
      <c r="C19" s="88" t="s">
        <v>78</v>
      </c>
      <c r="D19" s="74">
        <v>1500</v>
      </c>
      <c r="E19" s="96"/>
      <c r="F19" s="109">
        <v>1500</v>
      </c>
    </row>
    <row r="20" spans="3:6" ht="12.75">
      <c r="C20" s="88"/>
      <c r="D20" s="74"/>
      <c r="E20" s="85"/>
      <c r="F20" s="109"/>
    </row>
    <row r="21" spans="3:6" ht="12.75">
      <c r="C21" s="88" t="s">
        <v>77</v>
      </c>
      <c r="D21" s="74">
        <v>5800</v>
      </c>
      <c r="E21" s="85"/>
      <c r="F21" s="109">
        <v>5800</v>
      </c>
    </row>
    <row r="22" spans="2:6" ht="12.75">
      <c r="B22" s="17"/>
      <c r="C22" s="18"/>
      <c r="D22" s="46"/>
      <c r="E22" s="92">
        <f>SUM(D19+D20+D21)</f>
        <v>7300</v>
      </c>
      <c r="F22" s="109"/>
    </row>
    <row r="23" spans="2:6" ht="13.5" thickBot="1">
      <c r="B23" s="20"/>
      <c r="C23" s="21"/>
      <c r="D23" s="28"/>
      <c r="E23" s="93"/>
      <c r="F23" s="109"/>
    </row>
    <row r="24" spans="2:6" ht="12.75">
      <c r="B24" s="8" t="s">
        <v>5</v>
      </c>
      <c r="C24" s="29" t="s">
        <v>70</v>
      </c>
      <c r="D24" s="24">
        <v>50</v>
      </c>
      <c r="E24" s="90"/>
      <c r="F24" s="109"/>
    </row>
    <row r="25" spans="2:6" ht="12.75">
      <c r="B25" s="11"/>
      <c r="C25" s="12" t="s">
        <v>71</v>
      </c>
      <c r="D25" s="30">
        <v>25</v>
      </c>
      <c r="E25" s="91"/>
      <c r="F25" s="109"/>
    </row>
    <row r="26" spans="2:6" ht="12.75">
      <c r="B26" s="11"/>
      <c r="C26" s="12" t="s">
        <v>60</v>
      </c>
      <c r="D26" s="13">
        <v>100</v>
      </c>
      <c r="E26" s="91"/>
      <c r="F26" s="109"/>
    </row>
    <row r="27" spans="1:6" ht="12.75">
      <c r="A27" s="1"/>
      <c r="B27" s="17"/>
      <c r="C27" s="26"/>
      <c r="D27" s="19"/>
      <c r="E27" s="92">
        <f>SUM(D24,D25,D26,)</f>
        <v>175</v>
      </c>
      <c r="F27" s="109"/>
    </row>
    <row r="28" spans="1:6" ht="13.5" thickBot="1">
      <c r="A28" s="1"/>
      <c r="B28" s="20"/>
      <c r="C28" s="27"/>
      <c r="D28" s="28"/>
      <c r="E28" s="93"/>
      <c r="F28" s="109"/>
    </row>
    <row r="29" spans="1:6" ht="12.75">
      <c r="A29" s="1"/>
      <c r="B29" s="8" t="s">
        <v>6</v>
      </c>
      <c r="C29" s="9" t="s">
        <v>61</v>
      </c>
      <c r="D29" s="10">
        <v>2000</v>
      </c>
      <c r="E29" s="90"/>
      <c r="F29" s="109"/>
    </row>
    <row r="30" spans="1:6" ht="12.75">
      <c r="A30" s="1"/>
      <c r="B30" s="11"/>
      <c r="C30" s="12" t="s">
        <v>62</v>
      </c>
      <c r="D30" s="13">
        <v>400</v>
      </c>
      <c r="E30" s="91"/>
      <c r="F30" s="109"/>
    </row>
    <row r="31" spans="1:6" ht="12.75">
      <c r="A31" s="1"/>
      <c r="B31" s="17"/>
      <c r="C31" s="26"/>
      <c r="D31" s="19"/>
      <c r="E31" s="95">
        <f>SUM(D29,D30,)</f>
        <v>2400</v>
      </c>
      <c r="F31" s="109"/>
    </row>
    <row r="32" spans="1:6" ht="12.75">
      <c r="A32" s="1"/>
      <c r="B32" s="11"/>
      <c r="C32" s="84"/>
      <c r="D32" s="85"/>
      <c r="E32" s="91"/>
      <c r="F32" s="109"/>
    </row>
    <row r="33" spans="1:6" ht="13.5" thickBot="1">
      <c r="A33" s="1"/>
      <c r="B33" s="11"/>
      <c r="C33" s="84"/>
      <c r="D33" s="85"/>
      <c r="E33" s="91"/>
      <c r="F33" s="109"/>
    </row>
    <row r="34" spans="1:6" ht="14.25" thickBot="1" thickTop="1">
      <c r="A34" s="1"/>
      <c r="B34" s="41" t="s">
        <v>7</v>
      </c>
      <c r="C34" s="42"/>
      <c r="D34" s="43"/>
      <c r="E34" s="97">
        <f>SUM(,E31,E27,E22,E17,E12,)</f>
        <v>15296.49</v>
      </c>
      <c r="F34" s="111">
        <f>SUM(F12+F17+F22+F27+F31)</f>
        <v>4550</v>
      </c>
    </row>
    <row r="35" spans="1:6" ht="12.75">
      <c r="A35" s="1"/>
      <c r="B35" s="35"/>
      <c r="C35" s="35"/>
      <c r="D35" s="36"/>
      <c r="E35" s="36"/>
      <c r="F35" s="109"/>
    </row>
    <row r="36" spans="1:6" ht="13.5" thickBot="1">
      <c r="A36" s="1"/>
      <c r="D36" s="2"/>
      <c r="E36" s="2"/>
      <c r="F36" s="109"/>
    </row>
    <row r="37" spans="1:6" ht="13.5" thickBot="1">
      <c r="A37" s="6"/>
      <c r="B37" s="7" t="s">
        <v>53</v>
      </c>
      <c r="C37" s="37"/>
      <c r="D37" s="38"/>
      <c r="E37" s="89" t="s">
        <v>1</v>
      </c>
      <c r="F37" s="109"/>
    </row>
    <row r="38" spans="1:6" ht="12.75">
      <c r="A38" s="1"/>
      <c r="B38" s="8" t="s">
        <v>52</v>
      </c>
      <c r="C38" s="9" t="s">
        <v>8</v>
      </c>
      <c r="D38" s="10">
        <v>5000</v>
      </c>
      <c r="E38" s="90"/>
      <c r="F38" s="109">
        <v>5000</v>
      </c>
    </row>
    <row r="39" spans="1:6" ht="12.75">
      <c r="A39" s="1"/>
      <c r="B39" s="11"/>
      <c r="C39" s="12" t="s">
        <v>9</v>
      </c>
      <c r="D39" s="13">
        <v>200</v>
      </c>
      <c r="E39" s="91"/>
      <c r="F39" s="109">
        <v>200</v>
      </c>
    </row>
    <row r="40" spans="1:6" ht="13.5" thickBot="1">
      <c r="A40" s="1"/>
      <c r="B40" s="39"/>
      <c r="C40" s="40"/>
      <c r="D40" s="32"/>
      <c r="E40" s="98">
        <f>SUM(D38,D39)</f>
        <v>5200</v>
      </c>
      <c r="F40" s="109">
        <f>SUM(F38:F39)</f>
        <v>5200</v>
      </c>
    </row>
    <row r="41" spans="1:6" ht="14.25" thickBot="1" thickTop="1">
      <c r="A41" s="6"/>
      <c r="B41" s="20"/>
      <c r="C41" s="27"/>
      <c r="D41" s="22"/>
      <c r="E41" s="93"/>
      <c r="F41" s="109"/>
    </row>
    <row r="42" spans="2:6" ht="12.75">
      <c r="B42" s="8" t="s">
        <v>55</v>
      </c>
      <c r="C42" s="82" t="s">
        <v>58</v>
      </c>
      <c r="D42" s="24">
        <v>600</v>
      </c>
      <c r="E42" s="90"/>
      <c r="F42" s="109">
        <v>600</v>
      </c>
    </row>
    <row r="43" spans="1:6" ht="12.75">
      <c r="A43" s="1"/>
      <c r="B43" s="81" t="s">
        <v>56</v>
      </c>
      <c r="C43" s="12"/>
      <c r="D43" s="13"/>
      <c r="E43" s="91"/>
      <c r="F43" s="109"/>
    </row>
    <row r="44" spans="1:6" ht="12.75">
      <c r="A44" s="6"/>
      <c r="B44" s="81" t="s">
        <v>57</v>
      </c>
      <c r="C44" s="25"/>
      <c r="D44" s="45"/>
      <c r="E44" s="91"/>
      <c r="F44" s="109"/>
    </row>
    <row r="45" spans="1:6" ht="12.75">
      <c r="A45" s="1"/>
      <c r="B45" s="44"/>
      <c r="C45" s="26"/>
      <c r="D45" s="46"/>
      <c r="E45" s="92">
        <f>SUM(D42,D43,D44)</f>
        <v>600</v>
      </c>
      <c r="F45" s="109"/>
    </row>
    <row r="46" spans="1:6" ht="13.5" thickBot="1">
      <c r="A46" s="1"/>
      <c r="B46" s="80" t="s">
        <v>54</v>
      </c>
      <c r="C46" s="27"/>
      <c r="D46" s="28"/>
      <c r="E46" s="93">
        <f>E40+E45</f>
        <v>5800</v>
      </c>
      <c r="F46" s="109">
        <f>SUM(F40:F45)</f>
        <v>5800</v>
      </c>
    </row>
    <row r="47" spans="1:6" ht="12.75">
      <c r="A47" s="1"/>
      <c r="F47" s="109"/>
    </row>
    <row r="48" spans="1:6" ht="13.5" thickBot="1">
      <c r="A48" s="1"/>
      <c r="D48" s="2"/>
      <c r="E48" s="2"/>
      <c r="F48" s="109"/>
    </row>
    <row r="49" spans="1:6" ht="13.5" thickBot="1">
      <c r="A49" s="6"/>
      <c r="B49" s="7" t="s">
        <v>17</v>
      </c>
      <c r="C49" s="37"/>
      <c r="D49" s="38"/>
      <c r="E49" s="89" t="s">
        <v>1</v>
      </c>
      <c r="F49" s="109"/>
    </row>
    <row r="50" spans="1:6" ht="12.75">
      <c r="A50" s="1"/>
      <c r="B50" s="8" t="s">
        <v>10</v>
      </c>
      <c r="C50" s="9" t="s">
        <v>11</v>
      </c>
      <c r="D50" s="10">
        <v>100</v>
      </c>
      <c r="E50" s="90"/>
      <c r="F50" s="109"/>
    </row>
    <row r="51" spans="1:6" ht="12.75">
      <c r="A51" s="1"/>
      <c r="B51" s="11"/>
      <c r="C51" s="12" t="s">
        <v>11</v>
      </c>
      <c r="D51" s="13">
        <v>100</v>
      </c>
      <c r="E51" s="91"/>
      <c r="F51" s="109"/>
    </row>
    <row r="52" spans="1:6" ht="12.75">
      <c r="A52" s="1"/>
      <c r="B52" s="11"/>
      <c r="C52" s="15" t="s">
        <v>11</v>
      </c>
      <c r="D52" s="16"/>
      <c r="E52" s="91"/>
      <c r="F52" s="109"/>
    </row>
    <row r="53" spans="1:6" ht="12.75">
      <c r="A53" s="1"/>
      <c r="B53" s="44"/>
      <c r="C53" s="18"/>
      <c r="D53" s="19"/>
      <c r="E53" s="92">
        <f>SUM(D50,D51,D52)</f>
        <v>200</v>
      </c>
      <c r="F53" s="109"/>
    </row>
    <row r="54" spans="1:6" ht="13.5" thickBot="1">
      <c r="A54" s="1"/>
      <c r="B54" s="20"/>
      <c r="C54" s="27"/>
      <c r="D54" s="22"/>
      <c r="E54" s="93"/>
      <c r="F54" s="109"/>
    </row>
    <row r="55" spans="1:6" ht="12.75">
      <c r="A55" s="1"/>
      <c r="B55" s="8" t="s">
        <v>12</v>
      </c>
      <c r="C55" s="9" t="s">
        <v>13</v>
      </c>
      <c r="D55" s="24">
        <v>175</v>
      </c>
      <c r="E55" s="90"/>
      <c r="F55" s="109"/>
    </row>
    <row r="56" spans="1:6" ht="12.75">
      <c r="A56" s="1"/>
      <c r="B56" s="11"/>
      <c r="C56" s="12" t="s">
        <v>13</v>
      </c>
      <c r="D56" s="13">
        <v>400</v>
      </c>
      <c r="E56" s="91"/>
      <c r="F56" s="109"/>
    </row>
    <row r="57" spans="1:6" ht="12.75">
      <c r="A57" s="1"/>
      <c r="B57" s="11"/>
      <c r="C57" s="25" t="s">
        <v>13</v>
      </c>
      <c r="D57" s="45"/>
      <c r="E57" s="91"/>
      <c r="F57" s="109"/>
    </row>
    <row r="58" spans="1:6" ht="12.75">
      <c r="A58" s="1"/>
      <c r="B58" s="44"/>
      <c r="C58" s="26"/>
      <c r="D58" s="46"/>
      <c r="E58" s="92">
        <f>SUM(D55,D56,D57)</f>
        <v>575</v>
      </c>
      <c r="F58" s="109"/>
    </row>
    <row r="59" spans="1:6" ht="13.5" thickBot="1">
      <c r="A59" s="1"/>
      <c r="B59" s="20"/>
      <c r="C59" s="21"/>
      <c r="D59" s="28"/>
      <c r="E59" s="93"/>
      <c r="F59" s="109"/>
    </row>
    <row r="60" spans="1:6" ht="12.75">
      <c r="A60" s="1"/>
      <c r="B60" s="8" t="s">
        <v>14</v>
      </c>
      <c r="C60" s="23" t="s">
        <v>15</v>
      </c>
      <c r="D60" s="10">
        <v>300</v>
      </c>
      <c r="E60" s="90"/>
      <c r="F60" s="109"/>
    </row>
    <row r="61" spans="1:6" ht="12.75">
      <c r="A61" s="1"/>
      <c r="B61" s="11"/>
      <c r="C61" s="47" t="s">
        <v>15</v>
      </c>
      <c r="D61" s="13"/>
      <c r="E61" s="91"/>
      <c r="F61" s="109"/>
    </row>
    <row r="62" spans="1:6" ht="12.75">
      <c r="A62" s="1"/>
      <c r="B62" s="14"/>
      <c r="C62" s="25" t="s">
        <v>15</v>
      </c>
      <c r="D62" s="16"/>
      <c r="E62" s="91"/>
      <c r="F62" s="109"/>
    </row>
    <row r="63" spans="1:6" ht="12.75">
      <c r="A63" s="6"/>
      <c r="B63" s="17"/>
      <c r="C63" s="26"/>
      <c r="D63" s="19"/>
      <c r="E63" s="92">
        <f>SUM(D60,D61,D62)</f>
        <v>300</v>
      </c>
      <c r="F63" s="109"/>
    </row>
    <row r="64" spans="1:6" ht="13.5" thickBot="1">
      <c r="A64" s="49"/>
      <c r="B64" s="20"/>
      <c r="C64" s="27"/>
      <c r="D64" s="28"/>
      <c r="E64" s="93"/>
      <c r="F64" s="109"/>
    </row>
    <row r="65" spans="1:6" ht="12.75">
      <c r="A65" s="1"/>
      <c r="B65" s="8" t="s">
        <v>16</v>
      </c>
      <c r="C65" s="9" t="s">
        <v>15</v>
      </c>
      <c r="D65" s="10">
        <v>525</v>
      </c>
      <c r="E65" s="90"/>
      <c r="F65" s="109"/>
    </row>
    <row r="66" spans="1:6" ht="12.75">
      <c r="A66" s="6"/>
      <c r="B66" s="11"/>
      <c r="C66" s="25" t="s">
        <v>15</v>
      </c>
      <c r="D66" s="16"/>
      <c r="E66" s="94"/>
      <c r="F66" s="109"/>
    </row>
    <row r="67" spans="1:6" ht="13.5" thickBot="1">
      <c r="A67" s="1"/>
      <c r="B67" s="39"/>
      <c r="C67" s="31"/>
      <c r="D67" s="32"/>
      <c r="E67" s="99">
        <f>SUM(D65,D66)</f>
        <v>525</v>
      </c>
      <c r="F67" s="109"/>
    </row>
    <row r="68" spans="1:6" ht="14.25" thickBot="1" thickTop="1">
      <c r="A68" s="1"/>
      <c r="B68" s="41" t="s">
        <v>24</v>
      </c>
      <c r="C68" s="42"/>
      <c r="D68" s="48"/>
      <c r="E68" s="100">
        <f>SUM(E53,E58,E63,E67)</f>
        <v>1600</v>
      </c>
      <c r="F68" s="109"/>
    </row>
    <row r="69" spans="2:6" ht="12.75">
      <c r="B69" s="35"/>
      <c r="C69" s="35"/>
      <c r="D69" s="36"/>
      <c r="E69" s="36"/>
      <c r="F69" s="109"/>
    </row>
    <row r="70" spans="4:6" ht="13.5" thickBot="1">
      <c r="D70" s="2"/>
      <c r="E70" s="2"/>
      <c r="F70" s="109"/>
    </row>
    <row r="71" spans="1:6" ht="13.5" thickBot="1">
      <c r="A71" s="83"/>
      <c r="B71" s="7" t="s">
        <v>18</v>
      </c>
      <c r="C71" s="37"/>
      <c r="D71" s="50"/>
      <c r="E71" s="89" t="s">
        <v>1</v>
      </c>
      <c r="F71" s="109"/>
    </row>
    <row r="72" spans="2:6" ht="12.75">
      <c r="B72" s="8"/>
      <c r="C72" s="51" t="s">
        <v>19</v>
      </c>
      <c r="D72" s="24"/>
      <c r="E72" s="90"/>
      <c r="F72" s="109"/>
    </row>
    <row r="73" spans="2:6" ht="12.75">
      <c r="B73" s="11" t="s">
        <v>20</v>
      </c>
      <c r="C73" s="12" t="s">
        <v>21</v>
      </c>
      <c r="D73" s="13">
        <v>100</v>
      </c>
      <c r="E73" s="91"/>
      <c r="F73" s="109"/>
    </row>
    <row r="74" spans="2:6" ht="12.75">
      <c r="B74" s="11" t="s">
        <v>22</v>
      </c>
      <c r="C74" s="25" t="s">
        <v>23</v>
      </c>
      <c r="D74" s="16">
        <v>800</v>
      </c>
      <c r="E74" s="94"/>
      <c r="F74" s="109"/>
    </row>
    <row r="75" spans="2:6" ht="13.5" thickBot="1">
      <c r="B75" s="52"/>
      <c r="C75" s="53"/>
      <c r="D75" s="54"/>
      <c r="E75" s="95">
        <f>SUM(D73,D74)</f>
        <v>900</v>
      </c>
      <c r="F75" s="109"/>
    </row>
    <row r="76" spans="2:6" ht="12.75">
      <c r="B76" s="55"/>
      <c r="C76" s="56" t="s">
        <v>19</v>
      </c>
      <c r="D76" s="57"/>
      <c r="E76" s="101"/>
      <c r="F76" s="109"/>
    </row>
    <row r="77" spans="2:6" ht="12.75">
      <c r="B77" s="58" t="s">
        <v>20</v>
      </c>
      <c r="C77" s="59" t="s">
        <v>21</v>
      </c>
      <c r="D77" s="60">
        <v>100</v>
      </c>
      <c r="E77" s="102"/>
      <c r="F77" s="109"/>
    </row>
    <row r="78" spans="2:6" ht="12.75">
      <c r="B78" s="61" t="s">
        <v>22</v>
      </c>
      <c r="C78" s="62" t="s">
        <v>23</v>
      </c>
      <c r="D78" s="63">
        <v>800</v>
      </c>
      <c r="E78" s="102"/>
      <c r="F78" s="109"/>
    </row>
    <row r="79" spans="2:6" ht="13.5" thickBot="1">
      <c r="B79" s="64"/>
      <c r="C79" s="65"/>
      <c r="D79" s="22"/>
      <c r="E79" s="103">
        <f>SUM(D77,D78)</f>
        <v>900</v>
      </c>
      <c r="F79" s="109"/>
    </row>
    <row r="80" spans="2:6" ht="12.75">
      <c r="B80" s="8"/>
      <c r="C80" s="51" t="s">
        <v>19</v>
      </c>
      <c r="D80" s="24"/>
      <c r="E80" s="90"/>
      <c r="F80" s="109"/>
    </row>
    <row r="81" spans="2:6" ht="12.75">
      <c r="B81" s="11" t="s">
        <v>20</v>
      </c>
      <c r="C81" s="12" t="s">
        <v>21</v>
      </c>
      <c r="D81" s="13">
        <v>75</v>
      </c>
      <c r="E81" s="91"/>
      <c r="F81" s="109"/>
    </row>
    <row r="82" spans="2:6" ht="12.75">
      <c r="B82" s="11" t="s">
        <v>22</v>
      </c>
      <c r="C82" s="15" t="s">
        <v>23</v>
      </c>
      <c r="D82" s="16">
        <v>450</v>
      </c>
      <c r="E82" s="91"/>
      <c r="F82" s="109"/>
    </row>
    <row r="83" spans="2:6" ht="13.5" thickBot="1">
      <c r="B83" s="52"/>
      <c r="C83" s="53"/>
      <c r="D83" s="66"/>
      <c r="E83" s="104">
        <f>SUM(D81,D82)</f>
        <v>525</v>
      </c>
      <c r="F83" s="109"/>
    </row>
    <row r="84" spans="2:6" ht="12.75">
      <c r="B84" s="55"/>
      <c r="C84" s="56" t="s">
        <v>19</v>
      </c>
      <c r="D84" s="67"/>
      <c r="E84" s="101"/>
      <c r="F84" s="109"/>
    </row>
    <row r="85" spans="1:6" ht="12.75">
      <c r="A85" s="1"/>
      <c r="B85" s="58" t="s">
        <v>20</v>
      </c>
      <c r="C85" s="59" t="s">
        <v>21</v>
      </c>
      <c r="D85" s="60">
        <v>300</v>
      </c>
      <c r="E85" s="102"/>
      <c r="F85" s="109"/>
    </row>
    <row r="86" spans="1:6" ht="12.75">
      <c r="A86" s="1"/>
      <c r="B86" s="58" t="s">
        <v>22</v>
      </c>
      <c r="C86" s="62" t="s">
        <v>23</v>
      </c>
      <c r="D86" s="68">
        <v>1200</v>
      </c>
      <c r="E86" s="102"/>
      <c r="F86" s="109"/>
    </row>
    <row r="87" spans="1:6" ht="13.5" thickBot="1">
      <c r="A87" s="1"/>
      <c r="B87" s="69"/>
      <c r="C87" s="65"/>
      <c r="D87" s="70"/>
      <c r="E87" s="103">
        <f>SUM(D85,D86)</f>
        <v>1500</v>
      </c>
      <c r="F87" s="109"/>
    </row>
    <row r="88" spans="1:6" ht="14.25" thickBot="1" thickTop="1">
      <c r="A88" s="1"/>
      <c r="B88" s="41" t="s">
        <v>25</v>
      </c>
      <c r="C88" s="72"/>
      <c r="D88" s="48"/>
      <c r="E88" s="100">
        <f>SUM(E75,E79,E83,E87)</f>
        <v>3825</v>
      </c>
      <c r="F88" s="109"/>
    </row>
    <row r="89" spans="1:6" ht="12.75">
      <c r="A89" s="1"/>
      <c r="F89" s="109"/>
    </row>
    <row r="90" spans="1:6" ht="13.5" thickBot="1">
      <c r="A90" s="1"/>
      <c r="D90" s="2"/>
      <c r="E90" s="2"/>
      <c r="F90" s="109"/>
    </row>
    <row r="91" spans="1:6" ht="13.5" thickBot="1">
      <c r="A91" s="6"/>
      <c r="B91" s="7" t="s">
        <v>26</v>
      </c>
      <c r="C91" s="71"/>
      <c r="D91" s="38"/>
      <c r="E91" s="89" t="s">
        <v>1</v>
      </c>
      <c r="F91" s="109"/>
    </row>
    <row r="92" spans="1:6" ht="12.75">
      <c r="A92" s="1"/>
      <c r="B92" s="8" t="s">
        <v>27</v>
      </c>
      <c r="C92" s="23" t="s">
        <v>28</v>
      </c>
      <c r="D92" s="10">
        <v>250</v>
      </c>
      <c r="E92" s="90"/>
      <c r="F92" s="109"/>
    </row>
    <row r="93" spans="1:6" ht="12.75">
      <c r="A93" s="1"/>
      <c r="B93" s="11"/>
      <c r="C93" s="12" t="s">
        <v>29</v>
      </c>
      <c r="D93" s="13">
        <v>50</v>
      </c>
      <c r="E93" s="91"/>
      <c r="F93" s="109"/>
    </row>
    <row r="94" spans="1:6" ht="12.75">
      <c r="A94" s="1"/>
      <c r="B94" s="11"/>
      <c r="C94" s="12" t="s">
        <v>30</v>
      </c>
      <c r="D94" s="13">
        <v>45</v>
      </c>
      <c r="E94" s="91"/>
      <c r="F94" s="109"/>
    </row>
    <row r="95" spans="1:6" ht="12.75">
      <c r="A95" s="1"/>
      <c r="B95" s="17"/>
      <c r="C95" s="26"/>
      <c r="D95" s="19"/>
      <c r="E95" s="92">
        <f>SUM(D92,D93,D94)</f>
        <v>345</v>
      </c>
      <c r="F95" s="109"/>
    </row>
    <row r="96" spans="1:6" ht="13.5" thickBot="1">
      <c r="A96" s="1"/>
      <c r="B96" s="20"/>
      <c r="C96" s="21"/>
      <c r="D96" s="28"/>
      <c r="E96" s="93"/>
      <c r="F96" s="109"/>
    </row>
    <row r="97" spans="1:6" ht="12.75">
      <c r="A97" s="1"/>
      <c r="B97" s="8" t="s">
        <v>31</v>
      </c>
      <c r="C97" s="23" t="s">
        <v>32</v>
      </c>
      <c r="D97" s="10">
        <v>500</v>
      </c>
      <c r="E97" s="90"/>
      <c r="F97" s="109"/>
    </row>
    <row r="98" spans="1:6" ht="12.75">
      <c r="A98" s="1"/>
      <c r="B98" s="11"/>
      <c r="C98" s="47" t="s">
        <v>33</v>
      </c>
      <c r="D98" s="13">
        <v>250</v>
      </c>
      <c r="E98" s="91"/>
      <c r="F98" s="109"/>
    </row>
    <row r="99" spans="1:6" ht="12.75">
      <c r="A99" s="1"/>
      <c r="B99" s="44"/>
      <c r="C99" s="18"/>
      <c r="D99" s="19"/>
      <c r="E99" s="92">
        <f>SUM(D97,D98)</f>
        <v>750</v>
      </c>
      <c r="F99" s="109"/>
    </row>
    <row r="100" spans="1:6" ht="12.75">
      <c r="A100" s="1"/>
      <c r="F100" s="109"/>
    </row>
    <row r="101" spans="1:6" ht="13.5" thickBot="1">
      <c r="A101" s="1"/>
      <c r="D101" s="2"/>
      <c r="E101" s="2"/>
      <c r="F101" s="109"/>
    </row>
    <row r="102" spans="1:6" ht="13.5" thickBot="1">
      <c r="A102" s="6"/>
      <c r="B102" s="7" t="s">
        <v>34</v>
      </c>
      <c r="C102" s="71"/>
      <c r="D102" s="50"/>
      <c r="E102" s="105" t="s">
        <v>1</v>
      </c>
      <c r="F102" s="109"/>
    </row>
    <row r="103" spans="1:6" ht="12.75">
      <c r="A103" s="1"/>
      <c r="B103" s="8" t="s">
        <v>35</v>
      </c>
      <c r="C103" s="23" t="s">
        <v>36</v>
      </c>
      <c r="D103" s="73">
        <v>2000</v>
      </c>
      <c r="E103" s="96"/>
      <c r="F103" s="109"/>
    </row>
    <row r="104" spans="2:6" ht="12.75">
      <c r="B104" s="11" t="s">
        <v>37</v>
      </c>
      <c r="C104" s="12" t="s">
        <v>38</v>
      </c>
      <c r="D104" s="74">
        <v>700</v>
      </c>
      <c r="E104" s="85"/>
      <c r="F104" s="109"/>
    </row>
    <row r="105" spans="1:6" ht="12.75">
      <c r="A105" s="1"/>
      <c r="B105" s="11" t="s">
        <v>37</v>
      </c>
      <c r="C105" s="12" t="s">
        <v>38</v>
      </c>
      <c r="D105" s="74"/>
      <c r="E105" s="85"/>
      <c r="F105" s="109"/>
    </row>
    <row r="106" spans="1:6" ht="13.5" thickBot="1">
      <c r="A106" s="1"/>
      <c r="B106" s="39"/>
      <c r="C106" s="40"/>
      <c r="D106" s="32"/>
      <c r="E106" s="32">
        <f>SUM(D103,D104,D105,)</f>
        <v>2700</v>
      </c>
      <c r="F106" s="109"/>
    </row>
    <row r="107" spans="1:6" ht="14.25" thickBot="1" thickTop="1">
      <c r="A107" s="1"/>
      <c r="B107" s="80" t="s">
        <v>39</v>
      </c>
      <c r="C107" s="42"/>
      <c r="D107" s="43"/>
      <c r="E107" s="43">
        <f>SUM(E106)</f>
        <v>2700</v>
      </c>
      <c r="F107" s="109"/>
    </row>
    <row r="108" spans="1:6" ht="12.75">
      <c r="A108" s="1"/>
      <c r="F108" s="109"/>
    </row>
    <row r="109" spans="1:6" ht="13.5" thickBot="1">
      <c r="A109" s="1"/>
      <c r="D109" s="2"/>
      <c r="E109" s="2"/>
      <c r="F109" s="109"/>
    </row>
    <row r="110" spans="1:6" ht="13.5" thickBot="1">
      <c r="A110" s="6"/>
      <c r="B110" s="7" t="s">
        <v>46</v>
      </c>
      <c r="C110" s="71"/>
      <c r="D110" s="50"/>
      <c r="E110" s="89" t="s">
        <v>1</v>
      </c>
      <c r="F110" s="109"/>
    </row>
    <row r="111" spans="1:6" ht="12.75">
      <c r="A111" s="1"/>
      <c r="B111" s="8"/>
      <c r="C111" s="23" t="s">
        <v>67</v>
      </c>
      <c r="D111" s="24">
        <v>200</v>
      </c>
      <c r="E111" s="90"/>
      <c r="F111" s="109"/>
    </row>
    <row r="112" spans="1:6" ht="12.75">
      <c r="A112" s="1"/>
      <c r="B112" s="11"/>
      <c r="C112" s="12" t="s">
        <v>40</v>
      </c>
      <c r="D112" s="13">
        <v>150</v>
      </c>
      <c r="E112" s="91"/>
      <c r="F112" s="109"/>
    </row>
    <row r="113" spans="1:6" ht="12.75">
      <c r="A113" s="1"/>
      <c r="B113" s="11"/>
      <c r="C113" s="12" t="s">
        <v>41</v>
      </c>
      <c r="D113" s="13">
        <v>25</v>
      </c>
      <c r="E113" s="91"/>
      <c r="F113" s="109"/>
    </row>
    <row r="114" spans="1:6" ht="12.75">
      <c r="A114" s="1"/>
      <c r="B114" s="11"/>
      <c r="C114" s="12" t="s">
        <v>42</v>
      </c>
      <c r="D114" s="13">
        <v>200</v>
      </c>
      <c r="E114" s="91"/>
      <c r="F114" s="109"/>
    </row>
    <row r="115" spans="1:6" ht="12.75">
      <c r="A115" s="1"/>
      <c r="B115" s="11"/>
      <c r="C115" s="47" t="s">
        <v>43</v>
      </c>
      <c r="D115" s="13">
        <v>1000</v>
      </c>
      <c r="E115" s="91"/>
      <c r="F115" s="109"/>
    </row>
    <row r="116" spans="1:6" ht="12.75">
      <c r="A116" s="1"/>
      <c r="B116" s="11"/>
      <c r="C116" s="47" t="s">
        <v>44</v>
      </c>
      <c r="D116" s="13">
        <v>75</v>
      </c>
      <c r="E116" s="91"/>
      <c r="F116" s="109"/>
    </row>
    <row r="117" spans="1:6" ht="13.5" thickBot="1">
      <c r="A117" s="1"/>
      <c r="B117" s="39"/>
      <c r="C117" s="31"/>
      <c r="D117" s="32"/>
      <c r="E117" s="98">
        <f>SUM(D111,D112,D113,D114,D115,D116,)</f>
        <v>1650</v>
      </c>
      <c r="F117" s="109"/>
    </row>
    <row r="118" spans="1:6" ht="14.25" thickBot="1" thickTop="1">
      <c r="A118" s="1"/>
      <c r="B118" s="41" t="s">
        <v>45</v>
      </c>
      <c r="C118" s="42"/>
      <c r="D118" s="43"/>
      <c r="E118" s="100">
        <f>SUM(E117)</f>
        <v>1650</v>
      </c>
      <c r="F118" s="109"/>
    </row>
    <row r="119" spans="1:6" ht="12.75">
      <c r="A119" s="1"/>
      <c r="F119" s="109"/>
    </row>
    <row r="120" spans="1:6" ht="13.5" thickBot="1">
      <c r="A120" s="1"/>
      <c r="F120" s="109"/>
    </row>
    <row r="121" spans="1:6" ht="14.25" thickBot="1" thickTop="1">
      <c r="A121" s="1"/>
      <c r="B121" s="41" t="s">
        <v>66</v>
      </c>
      <c r="C121" s="42"/>
      <c r="D121" s="43"/>
      <c r="E121" s="97">
        <f>SUM(E107+E99+E95+E88+E68+E46)</f>
        <v>15020</v>
      </c>
      <c r="F121" s="109"/>
    </row>
    <row r="122" spans="1:6" ht="12.75">
      <c r="A122" s="1"/>
      <c r="F122" s="109"/>
    </row>
    <row r="123" spans="1:6" ht="12.75">
      <c r="A123" s="1"/>
      <c r="D123" s="2"/>
      <c r="E123" s="2"/>
      <c r="F123" s="109"/>
    </row>
    <row r="124" spans="4:6" ht="13.5" thickBot="1">
      <c r="D124" s="2"/>
      <c r="E124" s="2"/>
      <c r="F124" s="109"/>
    </row>
    <row r="125" spans="2:6" ht="12.75">
      <c r="B125" s="75" t="s">
        <v>7</v>
      </c>
      <c r="C125" s="76"/>
      <c r="D125" s="50"/>
      <c r="E125" s="106">
        <f>SUM(E34)</f>
        <v>15296.49</v>
      </c>
      <c r="F125" s="109"/>
    </row>
    <row r="126" spans="2:6" ht="13.5" thickBot="1">
      <c r="B126" s="77" t="s">
        <v>47</v>
      </c>
      <c r="C126" s="40"/>
      <c r="D126" s="32"/>
      <c r="E126" s="107">
        <f>E121</f>
        <v>15020</v>
      </c>
      <c r="F126" s="109"/>
    </row>
    <row r="127" spans="2:6" ht="14.25" thickBot="1" thickTop="1">
      <c r="B127" s="78" t="s">
        <v>72</v>
      </c>
      <c r="C127" s="33"/>
      <c r="D127" s="34"/>
      <c r="E127" s="108">
        <f>E125-E126</f>
        <v>276.4899999999998</v>
      </c>
      <c r="F127" s="109"/>
    </row>
  </sheetData>
  <sheetProtection/>
  <mergeCells count="3">
    <mergeCell ref="D6:E6"/>
    <mergeCell ref="C8:D8"/>
    <mergeCell ref="B3:E3"/>
  </mergeCells>
  <printOptions/>
  <pageMargins left="0.25" right="0.25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 Union,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rberglund</dc:creator>
  <cp:keywords/>
  <dc:description/>
  <cp:lastModifiedBy>Michael D Dominguez</cp:lastModifiedBy>
  <cp:lastPrinted>2015-10-09T18:13:34Z</cp:lastPrinted>
  <dcterms:created xsi:type="dcterms:W3CDTF">2006-05-22T22:58:51Z</dcterms:created>
  <dcterms:modified xsi:type="dcterms:W3CDTF">2016-10-11T23:31:37Z</dcterms:modified>
  <cp:category/>
  <cp:version/>
  <cp:contentType/>
  <cp:contentStatus/>
</cp:coreProperties>
</file>